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05" windowHeight="110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<sst xmlns="http://schemas.openxmlformats.org/spreadsheetml/2006/main" count="106" uniqueCount="74">
  <si>
    <t xml:space="preserve">О Т Ч Е Т </t>
  </si>
  <si>
    <t>о работе с обращениями граждан</t>
  </si>
  <si>
    <t>Проблематика</t>
  </si>
  <si>
    <t>Материальная помощь</t>
  </si>
  <si>
    <t>Вопросы по социальным выплатам</t>
  </si>
  <si>
    <t>Жилищный вопрос (разное)</t>
  </si>
  <si>
    <t>Жилищный вопрос (переселение)</t>
  </si>
  <si>
    <t>Трудоустройство</t>
  </si>
  <si>
    <t>Жалобы</t>
  </si>
  <si>
    <t>Предложения</t>
  </si>
  <si>
    <t xml:space="preserve">Прочие, </t>
  </si>
  <si>
    <t>Вопросы образования</t>
  </si>
  <si>
    <t>Вопросы здравоохранения</t>
  </si>
  <si>
    <t>Анонимные письма</t>
  </si>
  <si>
    <t>ИТОГО:</t>
  </si>
  <si>
    <t>Число  обращений</t>
  </si>
  <si>
    <t>ВСЕГО:</t>
  </si>
  <si>
    <r>
      <t>Жилищный вопрос</t>
    </r>
    <r>
      <rPr>
        <sz val="11"/>
        <rFont val="Book Antiqua"/>
        <family val="1"/>
      </rPr>
      <t>, в том числе:</t>
    </r>
  </si>
  <si>
    <t>п. Жда-</t>
  </si>
  <si>
    <t>ниха</t>
  </si>
  <si>
    <t>п.Каяк</t>
  </si>
  <si>
    <t>п.Кресты</t>
  </si>
  <si>
    <t>п.Новая</t>
  </si>
  <si>
    <t>п.Попигай</t>
  </si>
  <si>
    <t>п.Сындас-</t>
  </si>
  <si>
    <t>ско</t>
  </si>
  <si>
    <t>п.Хета</t>
  </si>
  <si>
    <t>с.Хатанга</t>
  </si>
  <si>
    <t>п.Новор</t>
  </si>
  <si>
    <t>ыбная</t>
  </si>
  <si>
    <t>КОЛ-ВО</t>
  </si>
  <si>
    <t>%</t>
  </si>
  <si>
    <t>Территориаль-</t>
  </si>
  <si>
    <t>ный отдел</t>
  </si>
  <si>
    <t>п. Жданиха</t>
  </si>
  <si>
    <t>п. Каяк</t>
  </si>
  <si>
    <t>п. Катырык</t>
  </si>
  <si>
    <t>п. Кресты</t>
  </si>
  <si>
    <t>п. Новорыбная</t>
  </si>
  <si>
    <t>п. Новая</t>
  </si>
  <si>
    <t>п. Попигай</t>
  </si>
  <si>
    <t>п. Сындасско</t>
  </si>
  <si>
    <t>п. Хета</t>
  </si>
  <si>
    <t>с. Хатанга</t>
  </si>
  <si>
    <t>И Т О Г О :</t>
  </si>
  <si>
    <t>Другие</t>
  </si>
  <si>
    <t>п</t>
  </si>
  <si>
    <t>у</t>
  </si>
  <si>
    <t>итого</t>
  </si>
  <si>
    <t>в том числе обращения:</t>
  </si>
  <si>
    <t>нотариат</t>
  </si>
  <si>
    <t>справки</t>
  </si>
  <si>
    <t>транспорт и связь</t>
  </si>
  <si>
    <t>промышленность и с/х</t>
  </si>
  <si>
    <t>торговля</t>
  </si>
  <si>
    <t>ЖКХ</t>
  </si>
  <si>
    <t>Начальником отдела</t>
  </si>
  <si>
    <t>Специалистом отдела</t>
  </si>
  <si>
    <t>Кол-во приемов</t>
  </si>
  <si>
    <t>Кол-во принятых</t>
  </si>
  <si>
    <t>граждан</t>
  </si>
  <si>
    <t>Общее кол-во</t>
  </si>
  <si>
    <t>Приемы/граждане</t>
  </si>
  <si>
    <t>/</t>
  </si>
  <si>
    <t>п.Катырык</t>
  </si>
  <si>
    <t>Прием граждан по личным вопросам за 2 полугодие 2016 года</t>
  </si>
  <si>
    <t>Глава СП</t>
  </si>
  <si>
    <t>Хатанга</t>
  </si>
  <si>
    <t>Январь</t>
  </si>
  <si>
    <t>Февраль</t>
  </si>
  <si>
    <t>Март</t>
  </si>
  <si>
    <t>Количество обращений граждан администрации сельского поселения Хатанга по месяцам в I квартале 2017 года</t>
  </si>
  <si>
    <t>I квартал    2017 года</t>
  </si>
  <si>
    <t>Администрации сельского поселения Хатанга   за I квартал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</si>
</sst>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sz val="12"/>
      <name val="Arial Cyr"/>
      <family val="0"/>
    </font>
    <font>
      <b/>
      <sz val="11"/>
      <name val="Book Antiqua"/>
      <family val="1"/>
    </font>
    <font>
      <sz val="11"/>
      <name val="Book Antiqua"/>
      <family val="1"/>
    </font>
    <font>
      <sz val="8"/>
      <name val="Book Antiqua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6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2" fontId="7" fillId="0" borderId="3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2" fontId="8" fillId="0" borderId="3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G95"/>
  <sheetViews>
    <sheetView tabSelected="1" zoomScale="120" zoomScaleNormal="120" zoomScalePageLayoutView="0" workbookViewId="0" topLeftCell="A28">
      <selection activeCell="K48" sqref="K48:L49"/>
    </sheetView>
  </sheetViews>
  <sheetFormatPr defaultColWidth="9.00390625" defaultRowHeight="12.75"/>
  <cols>
    <col min="1" max="4" width="9.125" style="57" customWidth="1"/>
    <col min="5" max="5" width="8.375" style="57" customWidth="1"/>
    <col min="6" max="6" width="6.375" style="57" customWidth="1"/>
    <col min="7" max="7" width="6.75390625" style="57" customWidth="1"/>
    <col min="8" max="8" width="8.00390625" style="57" customWidth="1"/>
    <col min="9" max="9" width="7.25390625" style="57" customWidth="1"/>
    <col min="10" max="10" width="6.875" style="57" customWidth="1"/>
    <col min="11" max="11" width="6.25390625" style="57" customWidth="1"/>
    <col min="12" max="12" width="7.875" style="57" customWidth="1"/>
    <col min="13" max="13" width="7.25390625" style="57" customWidth="1"/>
    <col min="14" max="14" width="6.25390625" style="57" customWidth="1"/>
    <col min="15" max="15" width="7.625" style="57" customWidth="1"/>
    <col min="16" max="16" width="7.25390625" style="57" customWidth="1"/>
    <col min="17" max="17" width="7.875" style="57" customWidth="1"/>
    <col min="18" max="18" width="8.00390625" style="57" customWidth="1"/>
    <col min="19" max="19" width="11.25390625" style="57" customWidth="1"/>
    <col min="20" max="16384" width="9.125" style="57" customWidth="1"/>
  </cols>
  <sheetData>
    <row r="1" spans="1:17" ht="16.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6.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16.5">
      <c r="A3" s="101" t="s">
        <v>73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15.75">
      <c r="A4" s="58"/>
      <c r="B4" s="58"/>
      <c r="C4" s="58"/>
      <c r="D4" s="58"/>
      <c r="E4" s="58"/>
      <c r="F4" s="59"/>
      <c r="G4" s="59"/>
      <c r="H4" s="59"/>
      <c r="I4" s="59"/>
      <c r="J4" s="59"/>
      <c r="K4" s="59"/>
      <c r="Q4" s="60"/>
    </row>
    <row r="5" spans="1:17" ht="16.5">
      <c r="A5" s="61"/>
      <c r="B5" s="62" t="s">
        <v>2</v>
      </c>
      <c r="C5" s="62"/>
      <c r="D5" s="62"/>
      <c r="E5" s="62"/>
      <c r="F5" s="103" t="s">
        <v>15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63"/>
    </row>
    <row r="6" spans="1:17" ht="16.5">
      <c r="A6" s="64"/>
      <c r="B6" s="64"/>
      <c r="C6" s="64"/>
      <c r="D6" s="64"/>
      <c r="E6" s="65"/>
      <c r="F6" s="6" t="s">
        <v>18</v>
      </c>
      <c r="G6" s="7" t="s">
        <v>20</v>
      </c>
      <c r="H6" s="6" t="s">
        <v>64</v>
      </c>
      <c r="I6" s="6" t="s">
        <v>21</v>
      </c>
      <c r="J6" s="7" t="s">
        <v>28</v>
      </c>
      <c r="K6" s="7" t="s">
        <v>22</v>
      </c>
      <c r="L6" s="7" t="s">
        <v>23</v>
      </c>
      <c r="M6" s="8" t="s">
        <v>24</v>
      </c>
      <c r="N6" s="7" t="s">
        <v>26</v>
      </c>
      <c r="O6" s="7" t="s">
        <v>27</v>
      </c>
      <c r="P6" s="90" t="s">
        <v>16</v>
      </c>
      <c r="Q6" s="91"/>
    </row>
    <row r="7" spans="1:17" ht="16.5">
      <c r="A7" s="66"/>
      <c r="B7" s="64"/>
      <c r="C7" s="64"/>
      <c r="D7" s="64"/>
      <c r="E7" s="64"/>
      <c r="F7" s="9" t="s">
        <v>19</v>
      </c>
      <c r="G7" s="10"/>
      <c r="H7" s="9"/>
      <c r="I7" s="9"/>
      <c r="J7" s="10" t="s">
        <v>29</v>
      </c>
      <c r="K7" s="10"/>
      <c r="L7" s="10"/>
      <c r="M7" s="11" t="s">
        <v>25</v>
      </c>
      <c r="N7" s="10"/>
      <c r="O7" s="10"/>
      <c r="P7" s="67" t="s">
        <v>30</v>
      </c>
      <c r="Q7" s="68" t="s">
        <v>31</v>
      </c>
    </row>
    <row r="8" spans="1:17" ht="16.5">
      <c r="A8" s="69" t="s">
        <v>3</v>
      </c>
      <c r="B8" s="70"/>
      <c r="C8" s="70"/>
      <c r="D8" s="70"/>
      <c r="E8" s="70"/>
      <c r="F8" s="77">
        <v>0</v>
      </c>
      <c r="G8" s="12">
        <v>0</v>
      </c>
      <c r="H8" s="12">
        <v>23</v>
      </c>
      <c r="I8" s="12">
        <v>5</v>
      </c>
      <c r="J8" s="12">
        <v>2</v>
      </c>
      <c r="K8" s="12">
        <v>13</v>
      </c>
      <c r="L8" s="13">
        <v>19</v>
      </c>
      <c r="M8" s="13">
        <v>0</v>
      </c>
      <c r="N8" s="13">
        <v>0</v>
      </c>
      <c r="O8" s="13">
        <v>0</v>
      </c>
      <c r="P8" s="19">
        <f aca="true" t="shared" si="0" ref="P8:P24">SUM(F8:O8)</f>
        <v>62</v>
      </c>
      <c r="Q8" s="71">
        <f>P8*Q27/P27</f>
        <v>1.5308641975308641</v>
      </c>
    </row>
    <row r="9" spans="1:17" ht="16.5">
      <c r="A9" s="69" t="s">
        <v>4</v>
      </c>
      <c r="B9" s="70"/>
      <c r="C9" s="70"/>
      <c r="D9" s="70"/>
      <c r="E9" s="70"/>
      <c r="F9" s="13">
        <v>18</v>
      </c>
      <c r="G9" s="14">
        <v>0</v>
      </c>
      <c r="H9" s="14">
        <v>13</v>
      </c>
      <c r="I9" s="14">
        <v>33</v>
      </c>
      <c r="J9" s="14">
        <v>7</v>
      </c>
      <c r="K9" s="14">
        <v>33</v>
      </c>
      <c r="L9" s="15">
        <v>8</v>
      </c>
      <c r="M9" s="15">
        <v>6</v>
      </c>
      <c r="N9" s="15">
        <v>2</v>
      </c>
      <c r="O9" s="15">
        <v>0</v>
      </c>
      <c r="P9" s="19">
        <f t="shared" si="0"/>
        <v>120</v>
      </c>
      <c r="Q9" s="71">
        <f>P9*Q27/P27</f>
        <v>2.962962962962963</v>
      </c>
    </row>
    <row r="10" spans="1:17" ht="16.5">
      <c r="A10" s="72" t="s">
        <v>17</v>
      </c>
      <c r="B10" s="62"/>
      <c r="C10" s="62"/>
      <c r="D10" s="62"/>
      <c r="E10" s="64"/>
      <c r="F10" s="20">
        <v>0</v>
      </c>
      <c r="G10" s="1">
        <v>0</v>
      </c>
      <c r="H10" s="1">
        <v>8</v>
      </c>
      <c r="I10" s="1">
        <v>2</v>
      </c>
      <c r="J10" s="1">
        <v>3</v>
      </c>
      <c r="K10" s="1">
        <v>12</v>
      </c>
      <c r="L10" s="1">
        <v>15</v>
      </c>
      <c r="M10" s="1">
        <v>1</v>
      </c>
      <c r="N10" s="1">
        <v>5</v>
      </c>
      <c r="O10" s="1">
        <v>3</v>
      </c>
      <c r="P10" s="73">
        <f t="shared" si="0"/>
        <v>49</v>
      </c>
      <c r="Q10" s="71">
        <f>P10*Q27/P27</f>
        <v>1.2098765432098766</v>
      </c>
    </row>
    <row r="11" spans="1:17" ht="16.5">
      <c r="A11" s="66" t="s">
        <v>5</v>
      </c>
      <c r="B11" s="64"/>
      <c r="C11" s="64"/>
      <c r="D11" s="64"/>
      <c r="E11" s="64"/>
      <c r="F11" s="17">
        <v>0</v>
      </c>
      <c r="G11" s="16">
        <v>0</v>
      </c>
      <c r="H11" s="16">
        <v>8</v>
      </c>
      <c r="I11" s="16">
        <v>2</v>
      </c>
      <c r="J11" s="16">
        <v>2</v>
      </c>
      <c r="K11" s="16">
        <v>12</v>
      </c>
      <c r="L11" s="17">
        <v>15</v>
      </c>
      <c r="M11" s="17">
        <v>1</v>
      </c>
      <c r="N11" s="17">
        <v>5</v>
      </c>
      <c r="O11" s="17">
        <v>3</v>
      </c>
      <c r="P11" s="43">
        <f t="shared" si="0"/>
        <v>48</v>
      </c>
      <c r="Q11" s="71">
        <f>P11*Q27/P27</f>
        <v>1.1851851851851851</v>
      </c>
    </row>
    <row r="12" spans="1:17" ht="16.5">
      <c r="A12" s="74" t="s">
        <v>6</v>
      </c>
      <c r="B12" s="75"/>
      <c r="C12" s="75"/>
      <c r="D12" s="75"/>
      <c r="E12" s="75"/>
      <c r="F12" s="19">
        <v>0</v>
      </c>
      <c r="G12" s="18">
        <v>0</v>
      </c>
      <c r="H12" s="18">
        <v>0</v>
      </c>
      <c r="I12" s="18">
        <v>0</v>
      </c>
      <c r="J12" s="18">
        <v>1</v>
      </c>
      <c r="K12" s="18">
        <v>0</v>
      </c>
      <c r="L12" s="19">
        <v>0</v>
      </c>
      <c r="M12" s="19">
        <v>0</v>
      </c>
      <c r="N12" s="19">
        <v>0</v>
      </c>
      <c r="O12" s="19">
        <v>0</v>
      </c>
      <c r="P12" s="41">
        <f t="shared" si="0"/>
        <v>1</v>
      </c>
      <c r="Q12" s="71">
        <f>P12*Q27/P27</f>
        <v>0.024691358024691357</v>
      </c>
    </row>
    <row r="13" spans="1:17" ht="16.5">
      <c r="A13" s="76" t="s">
        <v>7</v>
      </c>
      <c r="B13" s="64"/>
      <c r="C13" s="64"/>
      <c r="D13" s="64"/>
      <c r="E13" s="64"/>
      <c r="F13" s="20">
        <v>0</v>
      </c>
      <c r="G13" s="12">
        <v>0</v>
      </c>
      <c r="H13" s="12">
        <v>1</v>
      </c>
      <c r="I13" s="12">
        <v>1</v>
      </c>
      <c r="J13" s="12">
        <v>5</v>
      </c>
      <c r="K13" s="12">
        <v>0</v>
      </c>
      <c r="L13" s="13">
        <v>2</v>
      </c>
      <c r="M13" s="13">
        <v>1</v>
      </c>
      <c r="N13" s="13">
        <v>0</v>
      </c>
      <c r="O13" s="13">
        <v>0</v>
      </c>
      <c r="P13" s="77">
        <f t="shared" si="0"/>
        <v>10</v>
      </c>
      <c r="Q13" s="71">
        <f>P13*Q27/P27</f>
        <v>0.24691358024691357</v>
      </c>
    </row>
    <row r="14" spans="1:17" ht="16.5">
      <c r="A14" s="69" t="s">
        <v>8</v>
      </c>
      <c r="B14" s="70"/>
      <c r="C14" s="70"/>
      <c r="D14" s="70"/>
      <c r="E14" s="70"/>
      <c r="F14" s="13">
        <v>0</v>
      </c>
      <c r="G14" s="14">
        <v>0</v>
      </c>
      <c r="H14" s="14">
        <v>2</v>
      </c>
      <c r="I14" s="14">
        <v>1</v>
      </c>
      <c r="J14" s="14">
        <v>5</v>
      </c>
      <c r="K14" s="14">
        <v>1</v>
      </c>
      <c r="L14" s="15">
        <v>0</v>
      </c>
      <c r="M14" s="15">
        <v>1</v>
      </c>
      <c r="N14" s="15">
        <v>0</v>
      </c>
      <c r="O14" s="15">
        <v>1</v>
      </c>
      <c r="P14" s="19">
        <f t="shared" si="0"/>
        <v>11</v>
      </c>
      <c r="Q14" s="71">
        <f>P14*Q27/P27</f>
        <v>0.2716049382716049</v>
      </c>
    </row>
    <row r="15" spans="1:17" ht="16.5">
      <c r="A15" s="69" t="s">
        <v>9</v>
      </c>
      <c r="B15" s="70"/>
      <c r="C15" s="70"/>
      <c r="D15" s="70"/>
      <c r="E15" s="70"/>
      <c r="F15" s="15">
        <v>0</v>
      </c>
      <c r="G15" s="14">
        <v>0</v>
      </c>
      <c r="H15" s="14">
        <v>0</v>
      </c>
      <c r="I15" s="14">
        <v>1</v>
      </c>
      <c r="J15" s="14">
        <v>2</v>
      </c>
      <c r="K15" s="14">
        <v>1</v>
      </c>
      <c r="L15" s="15">
        <v>0</v>
      </c>
      <c r="M15" s="15">
        <v>0</v>
      </c>
      <c r="N15" s="15">
        <v>0</v>
      </c>
      <c r="O15" s="15">
        <v>0</v>
      </c>
      <c r="P15" s="19">
        <f t="shared" si="0"/>
        <v>4</v>
      </c>
      <c r="Q15" s="71">
        <f>P15*Q27/P27</f>
        <v>0.09876543209876543</v>
      </c>
    </row>
    <row r="16" spans="1:17" ht="16.5">
      <c r="A16" s="76" t="s">
        <v>10</v>
      </c>
      <c r="B16" s="64" t="s">
        <v>49</v>
      </c>
      <c r="C16" s="64"/>
      <c r="D16" s="64"/>
      <c r="E16" s="64"/>
      <c r="F16" s="20">
        <v>186</v>
      </c>
      <c r="G16" s="2">
        <v>0</v>
      </c>
      <c r="H16" s="2">
        <v>407</v>
      </c>
      <c r="I16" s="2">
        <v>196</v>
      </c>
      <c r="J16" s="2">
        <v>834</v>
      </c>
      <c r="K16" s="2">
        <v>354</v>
      </c>
      <c r="L16" s="2">
        <v>628</v>
      </c>
      <c r="M16" s="2">
        <v>250</v>
      </c>
      <c r="N16" s="2">
        <v>246</v>
      </c>
      <c r="O16" s="2">
        <v>492</v>
      </c>
      <c r="P16" s="43">
        <f t="shared" si="0"/>
        <v>3593</v>
      </c>
      <c r="Q16" s="71">
        <f>P16*Q27/P27</f>
        <v>88.71604938271605</v>
      </c>
    </row>
    <row r="17" spans="1:19" ht="16.5">
      <c r="A17" s="66" t="s">
        <v>50</v>
      </c>
      <c r="B17" s="64"/>
      <c r="C17" s="64"/>
      <c r="D17" s="64"/>
      <c r="E17" s="64"/>
      <c r="F17" s="17">
        <v>132</v>
      </c>
      <c r="G17" s="17">
        <v>0</v>
      </c>
      <c r="H17" s="17">
        <v>203</v>
      </c>
      <c r="I17" s="17">
        <v>10</v>
      </c>
      <c r="J17" s="17">
        <v>336</v>
      </c>
      <c r="K17" s="17">
        <v>174</v>
      </c>
      <c r="L17" s="17">
        <v>421</v>
      </c>
      <c r="M17" s="46">
        <v>86</v>
      </c>
      <c r="N17" s="17">
        <v>0</v>
      </c>
      <c r="O17" s="17">
        <v>362</v>
      </c>
      <c r="P17" s="73">
        <f t="shared" si="0"/>
        <v>1724</v>
      </c>
      <c r="Q17" s="71">
        <f>P17*Q27/P27</f>
        <v>42.5679012345679</v>
      </c>
      <c r="S17" s="78"/>
    </row>
    <row r="18" spans="1:19" ht="16.5">
      <c r="A18" s="66" t="s">
        <v>51</v>
      </c>
      <c r="B18" s="64"/>
      <c r="C18" s="64"/>
      <c r="D18" s="64"/>
      <c r="E18" s="64"/>
      <c r="F18" s="17">
        <v>54</v>
      </c>
      <c r="G18" s="17">
        <v>0</v>
      </c>
      <c r="H18" s="17">
        <v>192</v>
      </c>
      <c r="I18" s="17">
        <v>184</v>
      </c>
      <c r="J18" s="17">
        <v>469</v>
      </c>
      <c r="K18" s="17">
        <v>177</v>
      </c>
      <c r="L18" s="17">
        <v>202</v>
      </c>
      <c r="M18" s="17">
        <v>164</v>
      </c>
      <c r="N18" s="17">
        <v>0</v>
      </c>
      <c r="O18" s="17">
        <v>129</v>
      </c>
      <c r="P18" s="73">
        <f t="shared" si="0"/>
        <v>1571</v>
      </c>
      <c r="Q18" s="71">
        <f>P18*Q27/P27</f>
        <v>38.79012345679013</v>
      </c>
      <c r="S18" s="78"/>
    </row>
    <row r="19" spans="1:19" ht="16.5">
      <c r="A19" s="66" t="s">
        <v>52</v>
      </c>
      <c r="B19" s="64"/>
      <c r="C19" s="64"/>
      <c r="D19" s="64"/>
      <c r="E19" s="64"/>
      <c r="F19" s="17">
        <v>0</v>
      </c>
      <c r="G19" s="17">
        <v>0</v>
      </c>
      <c r="H19" s="17">
        <v>4</v>
      </c>
      <c r="I19" s="17">
        <v>0</v>
      </c>
      <c r="J19" s="17">
        <v>4</v>
      </c>
      <c r="K19" s="17">
        <v>3</v>
      </c>
      <c r="L19" s="17">
        <v>0</v>
      </c>
      <c r="M19" s="17">
        <v>0</v>
      </c>
      <c r="N19" s="17">
        <v>0</v>
      </c>
      <c r="O19" s="17">
        <v>0</v>
      </c>
      <c r="P19" s="43">
        <f t="shared" si="0"/>
        <v>11</v>
      </c>
      <c r="Q19" s="71">
        <f>P19*Q27/P27</f>
        <v>0.2716049382716049</v>
      </c>
      <c r="S19" s="78"/>
    </row>
    <row r="20" spans="1:19" ht="16.5">
      <c r="A20" s="66" t="s">
        <v>53</v>
      </c>
      <c r="B20" s="64"/>
      <c r="C20" s="64"/>
      <c r="D20" s="64"/>
      <c r="E20" s="64"/>
      <c r="F20" s="17">
        <v>0</v>
      </c>
      <c r="G20" s="17">
        <v>0</v>
      </c>
      <c r="H20" s="17">
        <v>0</v>
      </c>
      <c r="I20" s="17">
        <v>0</v>
      </c>
      <c r="J20" s="17">
        <v>5</v>
      </c>
      <c r="K20" s="17">
        <v>0</v>
      </c>
      <c r="L20" s="17">
        <v>5</v>
      </c>
      <c r="M20" s="17">
        <v>0</v>
      </c>
      <c r="N20" s="17">
        <v>0</v>
      </c>
      <c r="O20" s="17">
        <v>0</v>
      </c>
      <c r="P20" s="43">
        <f t="shared" si="0"/>
        <v>10</v>
      </c>
      <c r="Q20" s="71">
        <f>P20*Q27/P27</f>
        <v>0.24691358024691357</v>
      </c>
      <c r="S20" s="78"/>
    </row>
    <row r="21" spans="1:19" ht="16.5">
      <c r="A21" s="66" t="s">
        <v>54</v>
      </c>
      <c r="B21" s="64"/>
      <c r="C21" s="64"/>
      <c r="D21" s="64"/>
      <c r="E21" s="64"/>
      <c r="F21" s="17">
        <v>0</v>
      </c>
      <c r="G21" s="17">
        <v>0</v>
      </c>
      <c r="H21" s="17">
        <v>4</v>
      </c>
      <c r="I21" s="17">
        <v>0</v>
      </c>
      <c r="J21" s="17">
        <v>8</v>
      </c>
      <c r="K21" s="17">
        <v>0</v>
      </c>
      <c r="L21" s="17">
        <v>0</v>
      </c>
      <c r="M21" s="17">
        <v>0</v>
      </c>
      <c r="N21" s="17"/>
      <c r="O21" s="17">
        <v>0</v>
      </c>
      <c r="P21" s="43">
        <f t="shared" si="0"/>
        <v>12</v>
      </c>
      <c r="Q21" s="71">
        <f>P21*Q27/P27</f>
        <v>0.2962962962962963</v>
      </c>
      <c r="S21" s="78"/>
    </row>
    <row r="22" spans="1:19" ht="16.5">
      <c r="A22" s="66" t="s">
        <v>55</v>
      </c>
      <c r="B22" s="64"/>
      <c r="C22" s="64"/>
      <c r="D22" s="64"/>
      <c r="E22" s="64"/>
      <c r="F22" s="19">
        <v>0</v>
      </c>
      <c r="G22" s="17">
        <v>0</v>
      </c>
      <c r="H22" s="17">
        <v>4</v>
      </c>
      <c r="I22" s="17">
        <v>2</v>
      </c>
      <c r="J22" s="17">
        <v>12</v>
      </c>
      <c r="K22" s="17">
        <v>0</v>
      </c>
      <c r="L22" s="17">
        <v>0</v>
      </c>
      <c r="M22" s="17">
        <v>0</v>
      </c>
      <c r="N22" s="17">
        <v>0</v>
      </c>
      <c r="O22" s="17">
        <v>1</v>
      </c>
      <c r="P22" s="43">
        <f t="shared" si="0"/>
        <v>19</v>
      </c>
      <c r="Q22" s="71">
        <f>P22*Q27/P27</f>
        <v>0.4691358024691358</v>
      </c>
      <c r="S22" s="78"/>
    </row>
    <row r="23" spans="1:17" ht="16.5">
      <c r="A23" s="69" t="s">
        <v>11</v>
      </c>
      <c r="B23" s="70"/>
      <c r="C23" s="70"/>
      <c r="D23" s="70"/>
      <c r="E23" s="70"/>
      <c r="F23" s="13">
        <v>0</v>
      </c>
      <c r="G23" s="13">
        <v>0</v>
      </c>
      <c r="H23" s="13">
        <v>3</v>
      </c>
      <c r="I23" s="13">
        <v>0</v>
      </c>
      <c r="J23" s="13">
        <v>3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77">
        <f t="shared" si="0"/>
        <v>6</v>
      </c>
      <c r="Q23" s="71">
        <f>P23*Q27/P27</f>
        <v>0.14814814814814814</v>
      </c>
    </row>
    <row r="24" spans="1:17" ht="16.5">
      <c r="A24" s="69" t="s">
        <v>12</v>
      </c>
      <c r="B24" s="70"/>
      <c r="C24" s="70"/>
      <c r="D24" s="70"/>
      <c r="E24" s="70"/>
      <c r="F24" s="13">
        <v>0</v>
      </c>
      <c r="G24" s="13">
        <v>0</v>
      </c>
      <c r="H24" s="13">
        <v>3</v>
      </c>
      <c r="I24" s="13">
        <v>0</v>
      </c>
      <c r="J24" s="13">
        <v>3</v>
      </c>
      <c r="K24" s="13">
        <v>3</v>
      </c>
      <c r="L24" s="13">
        <v>0</v>
      </c>
      <c r="M24" s="13">
        <v>0</v>
      </c>
      <c r="N24" s="13">
        <v>0</v>
      </c>
      <c r="O24" s="13">
        <v>0</v>
      </c>
      <c r="P24" s="77">
        <f t="shared" si="0"/>
        <v>9</v>
      </c>
      <c r="Q24" s="71">
        <f>P24*Q27/P27</f>
        <v>0.2222222222222222</v>
      </c>
    </row>
    <row r="25" spans="1:17" ht="16.5">
      <c r="A25" s="69" t="s">
        <v>13</v>
      </c>
      <c r="B25" s="70"/>
      <c r="C25" s="70"/>
      <c r="D25" s="70"/>
      <c r="E25" s="70"/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77">
        <v>0</v>
      </c>
      <c r="Q25" s="71">
        <f>P25*Q27/P27</f>
        <v>0</v>
      </c>
    </row>
    <row r="26" spans="1:17" ht="17.25" thickBot="1">
      <c r="A26" s="76" t="s">
        <v>45</v>
      </c>
      <c r="B26" s="64"/>
      <c r="C26" s="64"/>
      <c r="D26" s="64"/>
      <c r="E26" s="64"/>
      <c r="F26" s="20">
        <v>0</v>
      </c>
      <c r="G26" s="2">
        <v>0</v>
      </c>
      <c r="H26" s="2">
        <v>92</v>
      </c>
      <c r="I26" s="2">
        <v>6</v>
      </c>
      <c r="J26" s="2">
        <v>2</v>
      </c>
      <c r="K26" s="2">
        <v>33</v>
      </c>
      <c r="L26" s="2">
        <v>23</v>
      </c>
      <c r="M26" s="20">
        <v>22</v>
      </c>
      <c r="N26" s="2">
        <v>7</v>
      </c>
      <c r="O26" s="2">
        <v>1</v>
      </c>
      <c r="P26" s="17">
        <f>SUM(F26:O26)</f>
        <v>186</v>
      </c>
      <c r="Q26" s="71">
        <f>P26*Q27/P27</f>
        <v>4.592592592592593</v>
      </c>
    </row>
    <row r="27" spans="1:19" ht="17.25" thickBot="1">
      <c r="A27" s="79"/>
      <c r="B27" s="80"/>
      <c r="C27" s="80" t="s">
        <v>14</v>
      </c>
      <c r="D27" s="80"/>
      <c r="E27" s="80"/>
      <c r="F27" s="88">
        <f>SUM(F8+F9+F10+F13+F14+F15+F16+F23+F24+F25+F26)</f>
        <v>204</v>
      </c>
      <c r="G27" s="88">
        <f>SUM(G8+G9+G10+G13+G14+G15+G16+G23+G24+G25+G26)</f>
        <v>0</v>
      </c>
      <c r="H27" s="3">
        <f>SUM(H8+H9+H10+H13+H14+H15+H16+H23+H24+H25+H26)</f>
        <v>552</v>
      </c>
      <c r="I27" s="3">
        <f>SUM(I8+I9+I10+I13+I14+I15+I16+I23+I24+I25+I26)</f>
        <v>245</v>
      </c>
      <c r="J27" s="3">
        <f>SUM(J8+J9+J10+J13+J14+J15+J16+J23+J24+J25+J26)</f>
        <v>866</v>
      </c>
      <c r="K27" s="3">
        <f>K8+K9+K10+K13+K14+K15+K16+K23+K24+K25+K26</f>
        <v>450</v>
      </c>
      <c r="L27" s="3">
        <f>L8+L9+L10+L13+L14+L15+L16+L23+L24+L25+L26</f>
        <v>695</v>
      </c>
      <c r="M27" s="3">
        <f>M8+M9+M10+M13+M14+M15+M16+M23+M24+M25+M26</f>
        <v>281</v>
      </c>
      <c r="N27" s="3">
        <f>SUM(N8+N9+N10+N13+N14+N15+N16+N23+N24+N25+N26)</f>
        <v>260</v>
      </c>
      <c r="O27" s="3">
        <f>O8+O9+O10+O13+O14+O15+O16+O23+O24+O25+O26</f>
        <v>497</v>
      </c>
      <c r="P27" s="3">
        <f>P8+P9+P10+P13+P14+P15+P16+P23+P24+P25+P26</f>
        <v>4050</v>
      </c>
      <c r="Q27" s="81">
        <v>100</v>
      </c>
      <c r="S27" s="89"/>
    </row>
    <row r="28" spans="1:17" ht="15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5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5.75">
      <c r="A30" s="82"/>
      <c r="B30" s="82"/>
      <c r="C30" s="82"/>
      <c r="D30" s="8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5.75">
      <c r="A31" s="82"/>
      <c r="B31" s="82"/>
      <c r="C31" s="82"/>
      <c r="D31" s="82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6.5">
      <c r="A32" s="102" t="s">
        <v>71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ht="15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31" ht="16.5">
      <c r="A34" s="21" t="s">
        <v>32</v>
      </c>
      <c r="B34" s="36"/>
      <c r="C34" s="97" t="s">
        <v>68</v>
      </c>
      <c r="D34" s="98"/>
      <c r="E34" s="98"/>
      <c r="F34" s="99"/>
      <c r="G34" s="97" t="s">
        <v>69</v>
      </c>
      <c r="H34" s="98"/>
      <c r="I34" s="98"/>
      <c r="J34" s="99"/>
      <c r="K34" s="97" t="s">
        <v>70</v>
      </c>
      <c r="L34" s="98"/>
      <c r="M34" s="98"/>
      <c r="N34" s="99"/>
      <c r="O34" s="94" t="s">
        <v>16</v>
      </c>
      <c r="P34" s="95"/>
      <c r="Q34" s="96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17" ht="16.5" thickBot="1">
      <c r="A35" s="26" t="s">
        <v>33</v>
      </c>
      <c r="B35" s="40"/>
      <c r="C35" s="92" t="s">
        <v>46</v>
      </c>
      <c r="D35" s="93"/>
      <c r="E35" s="92" t="s">
        <v>47</v>
      </c>
      <c r="F35" s="93"/>
      <c r="G35" s="92" t="s">
        <v>46</v>
      </c>
      <c r="H35" s="93"/>
      <c r="I35" s="92" t="s">
        <v>47</v>
      </c>
      <c r="J35" s="93"/>
      <c r="K35" s="92" t="s">
        <v>46</v>
      </c>
      <c r="L35" s="93"/>
      <c r="M35" s="92" t="s">
        <v>47</v>
      </c>
      <c r="N35" s="93"/>
      <c r="O35" s="83" t="s">
        <v>46</v>
      </c>
      <c r="P35" s="83" t="s">
        <v>47</v>
      </c>
      <c r="Q35" s="77" t="s">
        <v>48</v>
      </c>
    </row>
    <row r="36" spans="1:17" ht="15.75">
      <c r="A36" s="21"/>
      <c r="B36" s="22"/>
      <c r="C36" s="105">
        <v>51</v>
      </c>
      <c r="D36" s="106"/>
      <c r="E36" s="109">
        <v>6</v>
      </c>
      <c r="F36" s="110"/>
      <c r="G36" s="109">
        <v>62</v>
      </c>
      <c r="H36" s="110"/>
      <c r="I36" s="109">
        <v>6</v>
      </c>
      <c r="J36" s="110"/>
      <c r="K36" s="109">
        <v>73</v>
      </c>
      <c r="L36" s="110"/>
      <c r="M36" s="109">
        <v>6</v>
      </c>
      <c r="N36" s="110"/>
      <c r="O36" s="23"/>
      <c r="P36" s="24"/>
      <c r="Q36" s="25"/>
    </row>
    <row r="37" spans="1:17" ht="16.5" thickBot="1">
      <c r="A37" s="26" t="s">
        <v>34</v>
      </c>
      <c r="B37" s="27"/>
      <c r="C37" s="107"/>
      <c r="D37" s="108"/>
      <c r="E37" s="111"/>
      <c r="F37" s="112"/>
      <c r="G37" s="111"/>
      <c r="H37" s="112"/>
      <c r="I37" s="111"/>
      <c r="J37" s="112"/>
      <c r="K37" s="111"/>
      <c r="L37" s="112"/>
      <c r="M37" s="111"/>
      <c r="N37" s="112"/>
      <c r="O37" s="28">
        <f>C36+G36+K36</f>
        <v>186</v>
      </c>
      <c r="P37" s="29">
        <f>SUM(E36,I36,M36)</f>
        <v>18</v>
      </c>
      <c r="Q37" s="30">
        <f>O37+P37</f>
        <v>204</v>
      </c>
    </row>
    <row r="38" spans="1:17" ht="15.75">
      <c r="A38" s="21"/>
      <c r="B38" s="22"/>
      <c r="C38" s="105">
        <v>0</v>
      </c>
      <c r="D38" s="106"/>
      <c r="E38" s="109">
        <v>0</v>
      </c>
      <c r="F38" s="110"/>
      <c r="G38" s="109">
        <v>0</v>
      </c>
      <c r="H38" s="110"/>
      <c r="I38" s="109">
        <v>0</v>
      </c>
      <c r="J38" s="110"/>
      <c r="K38" s="109">
        <v>0</v>
      </c>
      <c r="L38" s="110"/>
      <c r="M38" s="109">
        <v>0</v>
      </c>
      <c r="N38" s="110"/>
      <c r="O38" s="4"/>
      <c r="P38" s="5"/>
      <c r="Q38" s="25"/>
    </row>
    <row r="39" spans="1:17" ht="16.5" thickBot="1">
      <c r="A39" s="26" t="s">
        <v>35</v>
      </c>
      <c r="B39" s="27"/>
      <c r="C39" s="107"/>
      <c r="D39" s="108"/>
      <c r="E39" s="111"/>
      <c r="F39" s="112"/>
      <c r="G39" s="111"/>
      <c r="H39" s="112"/>
      <c r="I39" s="111"/>
      <c r="J39" s="112"/>
      <c r="K39" s="111"/>
      <c r="L39" s="112"/>
      <c r="M39" s="111"/>
      <c r="N39" s="112"/>
      <c r="O39" s="28">
        <f>C38+G38+K38</f>
        <v>0</v>
      </c>
      <c r="P39" s="29">
        <f>E38+I38+M38</f>
        <v>0</v>
      </c>
      <c r="Q39" s="30">
        <v>0</v>
      </c>
    </row>
    <row r="40" spans="1:17" ht="15.75">
      <c r="A40" s="21"/>
      <c r="B40" s="22"/>
      <c r="C40" s="105">
        <v>202</v>
      </c>
      <c r="D40" s="106"/>
      <c r="E40" s="109">
        <v>42</v>
      </c>
      <c r="F40" s="110"/>
      <c r="G40" s="109">
        <v>112</v>
      </c>
      <c r="H40" s="110"/>
      <c r="I40" s="109">
        <v>71</v>
      </c>
      <c r="J40" s="110"/>
      <c r="K40" s="109">
        <v>81</v>
      </c>
      <c r="L40" s="110"/>
      <c r="M40" s="109">
        <v>44</v>
      </c>
      <c r="N40" s="110"/>
      <c r="O40" s="4"/>
      <c r="P40" s="5"/>
      <c r="Q40" s="25"/>
    </row>
    <row r="41" spans="1:17" ht="16.5" thickBot="1">
      <c r="A41" s="26" t="s">
        <v>36</v>
      </c>
      <c r="B41" s="27"/>
      <c r="C41" s="107"/>
      <c r="D41" s="108"/>
      <c r="E41" s="111"/>
      <c r="F41" s="112"/>
      <c r="G41" s="111"/>
      <c r="H41" s="112"/>
      <c r="I41" s="111"/>
      <c r="J41" s="112"/>
      <c r="K41" s="111"/>
      <c r="L41" s="112"/>
      <c r="M41" s="111"/>
      <c r="N41" s="112"/>
      <c r="O41" s="28">
        <f>C40+G40+K40</f>
        <v>395</v>
      </c>
      <c r="P41" s="29">
        <f>E40+I40+M40</f>
        <v>157</v>
      </c>
      <c r="Q41" s="30">
        <f>O41+P41</f>
        <v>552</v>
      </c>
    </row>
    <row r="42" spans="1:17" ht="15.75">
      <c r="A42" s="21"/>
      <c r="B42" s="22"/>
      <c r="C42" s="105">
        <v>79</v>
      </c>
      <c r="D42" s="106"/>
      <c r="E42" s="109">
        <v>20</v>
      </c>
      <c r="F42" s="110"/>
      <c r="G42" s="109">
        <v>63</v>
      </c>
      <c r="H42" s="110"/>
      <c r="I42" s="109">
        <v>13</v>
      </c>
      <c r="J42" s="110"/>
      <c r="K42" s="109">
        <v>54</v>
      </c>
      <c r="L42" s="110"/>
      <c r="M42" s="109">
        <v>16</v>
      </c>
      <c r="N42" s="110"/>
      <c r="O42" s="4"/>
      <c r="P42" s="5"/>
      <c r="Q42" s="25"/>
    </row>
    <row r="43" spans="1:17" ht="16.5" thickBot="1">
      <c r="A43" s="26" t="s">
        <v>37</v>
      </c>
      <c r="B43" s="27"/>
      <c r="C43" s="107"/>
      <c r="D43" s="108"/>
      <c r="E43" s="111"/>
      <c r="F43" s="112"/>
      <c r="G43" s="111"/>
      <c r="H43" s="112"/>
      <c r="I43" s="111"/>
      <c r="J43" s="112"/>
      <c r="K43" s="111"/>
      <c r="L43" s="112"/>
      <c r="M43" s="111"/>
      <c r="N43" s="112"/>
      <c r="O43" s="28">
        <f>C42+G42+K42</f>
        <v>196</v>
      </c>
      <c r="P43" s="29">
        <f>SUM(E42,I42,M42)</f>
        <v>49</v>
      </c>
      <c r="Q43" s="30">
        <f>O43+P43</f>
        <v>245</v>
      </c>
    </row>
    <row r="44" spans="1:17" ht="15.75">
      <c r="A44" s="21"/>
      <c r="B44" s="22"/>
      <c r="C44" s="105">
        <v>482</v>
      </c>
      <c r="D44" s="106"/>
      <c r="E44" s="109">
        <v>28</v>
      </c>
      <c r="F44" s="110"/>
      <c r="G44" s="109">
        <v>264</v>
      </c>
      <c r="H44" s="110"/>
      <c r="I44" s="109">
        <v>12</v>
      </c>
      <c r="J44" s="110"/>
      <c r="K44" s="109">
        <v>59</v>
      </c>
      <c r="L44" s="110"/>
      <c r="M44" s="109">
        <v>21</v>
      </c>
      <c r="N44" s="110"/>
      <c r="O44" s="4"/>
      <c r="P44" s="5"/>
      <c r="Q44" s="25"/>
    </row>
    <row r="45" spans="1:17" ht="16.5" thickBot="1">
      <c r="A45" s="26" t="s">
        <v>38</v>
      </c>
      <c r="B45" s="27"/>
      <c r="C45" s="107"/>
      <c r="D45" s="108"/>
      <c r="E45" s="111"/>
      <c r="F45" s="112"/>
      <c r="G45" s="111"/>
      <c r="H45" s="112"/>
      <c r="I45" s="111"/>
      <c r="J45" s="112"/>
      <c r="K45" s="111"/>
      <c r="L45" s="112"/>
      <c r="M45" s="111"/>
      <c r="N45" s="112"/>
      <c r="O45" s="28">
        <f>C44+G44+K44</f>
        <v>805</v>
      </c>
      <c r="P45" s="29">
        <f>SUM(E44,I44,M44)</f>
        <v>61</v>
      </c>
      <c r="Q45" s="30">
        <f>O45+P45</f>
        <v>866</v>
      </c>
    </row>
    <row r="46" spans="1:17" ht="15.75">
      <c r="A46" s="21"/>
      <c r="B46" s="22"/>
      <c r="C46" s="105">
        <v>169</v>
      </c>
      <c r="D46" s="106"/>
      <c r="E46" s="109">
        <v>25</v>
      </c>
      <c r="F46" s="110"/>
      <c r="G46" s="109">
        <v>82</v>
      </c>
      <c r="H46" s="110"/>
      <c r="I46" s="109">
        <v>29</v>
      </c>
      <c r="J46" s="110"/>
      <c r="K46" s="109">
        <v>100</v>
      </c>
      <c r="L46" s="110"/>
      <c r="M46" s="109">
        <v>45</v>
      </c>
      <c r="N46" s="110"/>
      <c r="O46" s="4"/>
      <c r="P46" s="5"/>
      <c r="Q46" s="25"/>
    </row>
    <row r="47" spans="1:17" ht="16.5" thickBot="1">
      <c r="A47" s="26" t="s">
        <v>39</v>
      </c>
      <c r="B47" s="27"/>
      <c r="C47" s="107"/>
      <c r="D47" s="108"/>
      <c r="E47" s="111"/>
      <c r="F47" s="112"/>
      <c r="G47" s="111"/>
      <c r="H47" s="112"/>
      <c r="I47" s="111"/>
      <c r="J47" s="112"/>
      <c r="K47" s="111"/>
      <c r="L47" s="112"/>
      <c r="M47" s="111"/>
      <c r="N47" s="112"/>
      <c r="O47" s="28">
        <f>C46+G46+K46</f>
        <v>351</v>
      </c>
      <c r="P47" s="29">
        <f>SUM(E46,I46,M46)</f>
        <v>99</v>
      </c>
      <c r="Q47" s="30">
        <f>O47+P47</f>
        <v>450</v>
      </c>
    </row>
    <row r="48" spans="1:17" ht="15.75">
      <c r="A48" s="21"/>
      <c r="B48" s="22"/>
      <c r="C48" s="105">
        <v>323</v>
      </c>
      <c r="D48" s="106"/>
      <c r="E48" s="109">
        <v>3</v>
      </c>
      <c r="F48" s="110"/>
      <c r="G48" s="109">
        <v>235</v>
      </c>
      <c r="H48" s="110"/>
      <c r="I48" s="109">
        <v>19</v>
      </c>
      <c r="J48" s="110"/>
      <c r="K48" s="109">
        <v>62</v>
      </c>
      <c r="L48" s="110"/>
      <c r="M48" s="109">
        <v>53</v>
      </c>
      <c r="N48" s="110"/>
      <c r="O48" s="4"/>
      <c r="P48" s="5"/>
      <c r="Q48" s="25"/>
    </row>
    <row r="49" spans="1:17" ht="16.5" thickBot="1">
      <c r="A49" s="26" t="s">
        <v>40</v>
      </c>
      <c r="B49" s="27"/>
      <c r="C49" s="107"/>
      <c r="D49" s="108"/>
      <c r="E49" s="111"/>
      <c r="F49" s="112"/>
      <c r="G49" s="111"/>
      <c r="H49" s="112"/>
      <c r="I49" s="111"/>
      <c r="J49" s="112"/>
      <c r="K49" s="111"/>
      <c r="L49" s="112"/>
      <c r="M49" s="111"/>
      <c r="N49" s="112"/>
      <c r="O49" s="28">
        <f>C48+G48+K48</f>
        <v>620</v>
      </c>
      <c r="P49" s="29">
        <f>SUM(E48,I48,M48)</f>
        <v>75</v>
      </c>
      <c r="Q49" s="30">
        <f>O49+P49</f>
        <v>695</v>
      </c>
    </row>
    <row r="50" spans="1:17" ht="15.75">
      <c r="A50" s="21"/>
      <c r="B50" s="22"/>
      <c r="C50" s="105">
        <v>118</v>
      </c>
      <c r="D50" s="106"/>
      <c r="E50" s="109">
        <v>11</v>
      </c>
      <c r="F50" s="110"/>
      <c r="G50" s="109">
        <v>85</v>
      </c>
      <c r="H50" s="110"/>
      <c r="I50" s="109">
        <v>7</v>
      </c>
      <c r="J50" s="110"/>
      <c r="K50" s="109">
        <v>47</v>
      </c>
      <c r="L50" s="110"/>
      <c r="M50" s="109">
        <v>13</v>
      </c>
      <c r="N50" s="110"/>
      <c r="O50" s="4"/>
      <c r="P50" s="5"/>
      <c r="Q50" s="25"/>
    </row>
    <row r="51" spans="1:17" ht="16.5" thickBot="1">
      <c r="A51" s="26" t="s">
        <v>41</v>
      </c>
      <c r="B51" s="27"/>
      <c r="C51" s="107"/>
      <c r="D51" s="108"/>
      <c r="E51" s="111"/>
      <c r="F51" s="112"/>
      <c r="G51" s="111"/>
      <c r="H51" s="112"/>
      <c r="I51" s="111"/>
      <c r="J51" s="112"/>
      <c r="K51" s="111"/>
      <c r="L51" s="112"/>
      <c r="M51" s="111"/>
      <c r="N51" s="112"/>
      <c r="O51" s="28">
        <f>C50+G50+K50</f>
        <v>250</v>
      </c>
      <c r="P51" s="29">
        <f>SUM(E50,I50,M50)</f>
        <v>31</v>
      </c>
      <c r="Q51" s="30">
        <f>O51+P51</f>
        <v>281</v>
      </c>
    </row>
    <row r="52" spans="1:17" ht="15.75">
      <c r="A52" s="21"/>
      <c r="B52" s="22"/>
      <c r="C52" s="105">
        <v>95</v>
      </c>
      <c r="D52" s="106"/>
      <c r="E52" s="109">
        <v>5</v>
      </c>
      <c r="F52" s="110"/>
      <c r="G52" s="109">
        <v>98</v>
      </c>
      <c r="H52" s="110"/>
      <c r="I52" s="109">
        <v>0</v>
      </c>
      <c r="J52" s="110"/>
      <c r="K52" s="109">
        <v>53</v>
      </c>
      <c r="L52" s="110"/>
      <c r="M52" s="109">
        <v>9</v>
      </c>
      <c r="N52" s="110"/>
      <c r="O52" s="4"/>
      <c r="P52" s="5"/>
      <c r="Q52" s="25"/>
    </row>
    <row r="53" spans="1:17" ht="16.5" thickBot="1">
      <c r="A53" s="26" t="s">
        <v>42</v>
      </c>
      <c r="B53" s="27"/>
      <c r="C53" s="107"/>
      <c r="D53" s="108"/>
      <c r="E53" s="111"/>
      <c r="F53" s="112"/>
      <c r="G53" s="111"/>
      <c r="H53" s="112"/>
      <c r="I53" s="111"/>
      <c r="J53" s="112"/>
      <c r="K53" s="111"/>
      <c r="L53" s="112"/>
      <c r="M53" s="111"/>
      <c r="N53" s="112"/>
      <c r="O53" s="28">
        <f>C52+G52+K52</f>
        <v>246</v>
      </c>
      <c r="P53" s="29">
        <f>SUM(E52,I52,M52)</f>
        <v>14</v>
      </c>
      <c r="Q53" s="30">
        <f>O53+P53</f>
        <v>260</v>
      </c>
    </row>
    <row r="54" spans="1:17" ht="15.75">
      <c r="A54" s="21"/>
      <c r="B54" s="22"/>
      <c r="C54" s="105">
        <v>97</v>
      </c>
      <c r="D54" s="106"/>
      <c r="E54" s="109">
        <v>1</v>
      </c>
      <c r="F54" s="110"/>
      <c r="G54" s="109">
        <v>161</v>
      </c>
      <c r="H54" s="110"/>
      <c r="I54" s="109">
        <v>3</v>
      </c>
      <c r="J54" s="110"/>
      <c r="K54" s="109">
        <v>233</v>
      </c>
      <c r="L54" s="110"/>
      <c r="M54" s="109">
        <v>2</v>
      </c>
      <c r="N54" s="110"/>
      <c r="O54" s="4"/>
      <c r="P54" s="5"/>
      <c r="Q54" s="25"/>
    </row>
    <row r="55" spans="1:17" ht="16.5" thickBot="1">
      <c r="A55" s="26" t="s">
        <v>43</v>
      </c>
      <c r="B55" s="27"/>
      <c r="C55" s="107"/>
      <c r="D55" s="108"/>
      <c r="E55" s="111"/>
      <c r="F55" s="112"/>
      <c r="G55" s="111"/>
      <c r="H55" s="112"/>
      <c r="I55" s="111"/>
      <c r="J55" s="112"/>
      <c r="K55" s="111"/>
      <c r="L55" s="112"/>
      <c r="M55" s="111"/>
      <c r="N55" s="112"/>
      <c r="O55" s="28">
        <f>C54+G54+K54</f>
        <v>491</v>
      </c>
      <c r="P55" s="29">
        <f>SUM(E54,I54,M54)</f>
        <v>6</v>
      </c>
      <c r="Q55" s="30">
        <f>O55+P55</f>
        <v>497</v>
      </c>
    </row>
    <row r="56" spans="1:17" ht="15.75" customHeight="1">
      <c r="A56" s="21"/>
      <c r="B56" s="22"/>
      <c r="C56" s="105">
        <f>SUM(C36:D55)</f>
        <v>1616</v>
      </c>
      <c r="D56" s="106"/>
      <c r="E56" s="105">
        <f>SUM(E36:F55)</f>
        <v>141</v>
      </c>
      <c r="F56" s="106"/>
      <c r="G56" s="105">
        <f>SUM(G36:H55)</f>
        <v>1162</v>
      </c>
      <c r="H56" s="106"/>
      <c r="I56" s="105">
        <f>SUM(I36:J55)</f>
        <v>160</v>
      </c>
      <c r="J56" s="106"/>
      <c r="K56" s="105">
        <f>SUM(K36:L55)</f>
        <v>762</v>
      </c>
      <c r="L56" s="106"/>
      <c r="M56" s="105">
        <f>SUM(M36:N55)</f>
        <v>209</v>
      </c>
      <c r="N56" s="106"/>
      <c r="O56" s="4"/>
      <c r="P56" s="5"/>
      <c r="Q56" s="25"/>
    </row>
    <row r="57" spans="1:33" ht="17.25" thickBot="1">
      <c r="A57" s="31" t="s">
        <v>44</v>
      </c>
      <c r="B57" s="32"/>
      <c r="C57" s="107"/>
      <c r="D57" s="108"/>
      <c r="E57" s="107"/>
      <c r="F57" s="108"/>
      <c r="G57" s="107"/>
      <c r="H57" s="108"/>
      <c r="I57" s="107"/>
      <c r="J57" s="108"/>
      <c r="K57" s="107"/>
      <c r="L57" s="108"/>
      <c r="M57" s="107"/>
      <c r="N57" s="108"/>
      <c r="O57" s="33">
        <f>SUM(O37:O56)</f>
        <v>3540</v>
      </c>
      <c r="P57" s="34">
        <f>SUM(P37:P56)</f>
        <v>510</v>
      </c>
      <c r="Q57" s="35">
        <f>SUM(O57:P57)</f>
        <v>4050</v>
      </c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</row>
    <row r="58" spans="1:17" s="84" customFormat="1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ht="15.75">
      <c r="B59" s="39"/>
      <c r="M59" s="39"/>
      <c r="N59" s="39"/>
      <c r="O59" s="39"/>
      <c r="P59" s="39"/>
      <c r="Q59" s="39"/>
    </row>
    <row r="60" spans="1:17" s="84" customFormat="1" ht="16.5">
      <c r="A60" s="85"/>
      <c r="B60" s="82"/>
      <c r="C60" s="52"/>
      <c r="D60" s="59"/>
      <c r="E60" s="52"/>
      <c r="F60" s="59"/>
      <c r="G60" s="52"/>
      <c r="H60" s="59"/>
      <c r="I60" s="52"/>
      <c r="J60" s="59"/>
      <c r="K60" s="52"/>
      <c r="L60" s="59"/>
      <c r="M60" s="52"/>
      <c r="N60" s="59"/>
      <c r="O60" s="59"/>
      <c r="P60" s="59"/>
      <c r="Q60" s="59"/>
    </row>
    <row r="61" spans="1:17" ht="16.5">
      <c r="A61" s="56"/>
      <c r="C61" s="86"/>
      <c r="D61" s="52"/>
      <c r="E61" s="86"/>
      <c r="F61" s="52"/>
      <c r="G61" s="86"/>
      <c r="H61" s="52"/>
      <c r="I61" s="86"/>
      <c r="J61" s="86"/>
      <c r="K61" s="86"/>
      <c r="L61" s="86"/>
      <c r="M61" s="86"/>
      <c r="N61" s="86"/>
      <c r="O61" s="86"/>
      <c r="P61" s="86"/>
      <c r="Q61" s="87"/>
    </row>
    <row r="62" spans="1:17" s="84" customFormat="1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1:2" ht="15.75">
      <c r="A63" s="82"/>
      <c r="B63" s="82"/>
    </row>
    <row r="65" spans="4:12" ht="16.5">
      <c r="D65" s="56" t="s">
        <v>65</v>
      </c>
      <c r="E65" s="39"/>
      <c r="F65" s="39"/>
      <c r="G65" s="39"/>
      <c r="H65" s="39"/>
      <c r="I65" s="39"/>
      <c r="J65" s="56" t="s">
        <v>72</v>
      </c>
      <c r="K65" s="39"/>
      <c r="L65" s="39"/>
    </row>
    <row r="66" ht="15.75">
      <c r="L66" s="39"/>
    </row>
    <row r="67" spans="3:16" ht="15.75">
      <c r="C67" s="39" t="s">
        <v>56</v>
      </c>
      <c r="D67" s="39"/>
      <c r="E67" s="39"/>
      <c r="F67" s="39"/>
      <c r="G67" s="39"/>
      <c r="H67" s="39"/>
      <c r="I67" s="39"/>
      <c r="J67" s="39" t="s">
        <v>57</v>
      </c>
      <c r="K67" s="39"/>
      <c r="L67" s="39"/>
      <c r="M67" s="39"/>
      <c r="N67" s="39"/>
      <c r="O67" s="39" t="s">
        <v>61</v>
      </c>
      <c r="P67" s="39"/>
    </row>
    <row r="68" spans="1:17" ht="15.75">
      <c r="A68" s="21" t="s">
        <v>32</v>
      </c>
      <c r="B68" s="36"/>
      <c r="C68" s="21" t="s">
        <v>58</v>
      </c>
      <c r="D68" s="22"/>
      <c r="E68" s="21" t="s">
        <v>59</v>
      </c>
      <c r="F68" s="22"/>
      <c r="G68" s="36"/>
      <c r="H68" s="39"/>
      <c r="I68" s="21" t="s">
        <v>58</v>
      </c>
      <c r="J68" s="36"/>
      <c r="K68" s="21" t="s">
        <v>59</v>
      </c>
      <c r="L68" s="22"/>
      <c r="M68" s="36"/>
      <c r="N68" s="39"/>
      <c r="O68" s="21" t="s">
        <v>62</v>
      </c>
      <c r="P68" s="22"/>
      <c r="Q68" s="36"/>
    </row>
    <row r="69" spans="1:17" ht="15.75">
      <c r="A69" s="26" t="s">
        <v>33</v>
      </c>
      <c r="B69" s="40"/>
      <c r="C69" s="26"/>
      <c r="D69" s="27"/>
      <c r="E69" s="26" t="s">
        <v>60</v>
      </c>
      <c r="F69" s="27"/>
      <c r="G69" s="40"/>
      <c r="H69" s="39"/>
      <c r="I69" s="26"/>
      <c r="J69" s="40"/>
      <c r="K69" s="26" t="s">
        <v>60</v>
      </c>
      <c r="L69" s="27"/>
      <c r="M69" s="40"/>
      <c r="N69" s="39"/>
      <c r="O69" s="26"/>
      <c r="P69" s="27"/>
      <c r="Q69" s="40"/>
    </row>
    <row r="70" spans="1:17" ht="15.75">
      <c r="A70" s="21"/>
      <c r="B70" s="36"/>
      <c r="C70" s="37"/>
      <c r="D70" s="47"/>
      <c r="E70" s="37"/>
      <c r="F70" s="38"/>
      <c r="G70" s="25"/>
      <c r="H70" s="39"/>
      <c r="I70" s="37"/>
      <c r="J70" s="25"/>
      <c r="K70" s="37"/>
      <c r="L70" s="38"/>
      <c r="M70" s="25"/>
      <c r="N70" s="39"/>
      <c r="O70" s="37">
        <f>D71+J71</f>
        <v>18</v>
      </c>
      <c r="P70" s="38" t="s">
        <v>63</v>
      </c>
      <c r="Q70" s="25">
        <f>F71+L71</f>
        <v>18</v>
      </c>
    </row>
    <row r="71" spans="1:17" ht="15.75">
      <c r="A71" s="26" t="s">
        <v>34</v>
      </c>
      <c r="B71" s="40"/>
      <c r="C71" s="41"/>
      <c r="D71" s="48">
        <v>10</v>
      </c>
      <c r="E71" s="41"/>
      <c r="F71" s="42">
        <v>10</v>
      </c>
      <c r="G71" s="30"/>
      <c r="H71" s="39"/>
      <c r="I71" s="41"/>
      <c r="J71" s="30">
        <v>8</v>
      </c>
      <c r="K71" s="41"/>
      <c r="L71" s="42">
        <v>8</v>
      </c>
      <c r="M71" s="30"/>
      <c r="N71" s="39"/>
      <c r="O71" s="41"/>
      <c r="P71" s="42"/>
      <c r="Q71" s="30"/>
    </row>
    <row r="72" spans="1:17" ht="15.75">
      <c r="A72" s="21"/>
      <c r="B72" s="36"/>
      <c r="C72" s="37"/>
      <c r="D72" s="49"/>
      <c r="E72" s="37"/>
      <c r="F72" s="38"/>
      <c r="G72" s="25"/>
      <c r="H72" s="39"/>
      <c r="I72" s="37"/>
      <c r="J72" s="25"/>
      <c r="K72" s="37"/>
      <c r="L72" s="38"/>
      <c r="M72" s="25"/>
      <c r="N72" s="39"/>
      <c r="O72" s="37">
        <f>D73+J73</f>
        <v>0</v>
      </c>
      <c r="P72" s="38" t="s">
        <v>63</v>
      </c>
      <c r="Q72" s="25">
        <f>F73+L73</f>
        <v>0</v>
      </c>
    </row>
    <row r="73" spans="1:17" ht="15.75">
      <c r="A73" s="26" t="s">
        <v>35</v>
      </c>
      <c r="B73" s="40"/>
      <c r="C73" s="41"/>
      <c r="D73" s="50">
        <v>0</v>
      </c>
      <c r="E73" s="41"/>
      <c r="F73" s="42">
        <v>0</v>
      </c>
      <c r="G73" s="30"/>
      <c r="H73" s="39"/>
      <c r="I73" s="41"/>
      <c r="J73" s="30">
        <v>0</v>
      </c>
      <c r="K73" s="41"/>
      <c r="L73" s="42">
        <v>0</v>
      </c>
      <c r="M73" s="30"/>
      <c r="N73" s="39"/>
      <c r="O73" s="43"/>
      <c r="P73" s="44"/>
      <c r="Q73" s="45"/>
    </row>
    <row r="74" spans="1:17" ht="15.75">
      <c r="A74" s="21"/>
      <c r="B74" s="36"/>
      <c r="C74" s="37"/>
      <c r="D74" s="49"/>
      <c r="E74" s="37"/>
      <c r="F74" s="38"/>
      <c r="G74" s="25"/>
      <c r="H74" s="39"/>
      <c r="I74" s="37"/>
      <c r="J74" s="25"/>
      <c r="K74" s="37"/>
      <c r="L74" s="38"/>
      <c r="M74" s="25"/>
      <c r="N74" s="39"/>
      <c r="O74" s="37">
        <f>D75+J75</f>
        <v>157</v>
      </c>
      <c r="P74" s="38" t="s">
        <v>63</v>
      </c>
      <c r="Q74" s="25">
        <f>F75+L75</f>
        <v>157</v>
      </c>
    </row>
    <row r="75" spans="1:17" ht="15.75">
      <c r="A75" s="26" t="s">
        <v>36</v>
      </c>
      <c r="B75" s="40"/>
      <c r="C75" s="41"/>
      <c r="D75" s="50">
        <v>88</v>
      </c>
      <c r="E75" s="41"/>
      <c r="F75" s="42">
        <v>88</v>
      </c>
      <c r="G75" s="30"/>
      <c r="H75" s="39"/>
      <c r="I75" s="41"/>
      <c r="J75" s="30">
        <v>69</v>
      </c>
      <c r="K75" s="41"/>
      <c r="L75" s="42">
        <v>69</v>
      </c>
      <c r="M75" s="30"/>
      <c r="N75" s="39"/>
      <c r="O75" s="41"/>
      <c r="P75" s="42"/>
      <c r="Q75" s="30"/>
    </row>
    <row r="76" spans="1:17" ht="15.75">
      <c r="A76" s="21"/>
      <c r="B76" s="36"/>
      <c r="C76" s="37"/>
      <c r="D76" s="49"/>
      <c r="E76" s="37"/>
      <c r="F76" s="38"/>
      <c r="G76" s="25"/>
      <c r="H76" s="39"/>
      <c r="I76" s="37"/>
      <c r="J76" s="25"/>
      <c r="K76" s="37"/>
      <c r="L76" s="38"/>
      <c r="M76" s="25"/>
      <c r="N76" s="39"/>
      <c r="O76" s="37">
        <f>D77+J77</f>
        <v>75</v>
      </c>
      <c r="P76" s="38" t="s">
        <v>63</v>
      </c>
      <c r="Q76" s="25">
        <f>F77+L77</f>
        <v>75</v>
      </c>
    </row>
    <row r="77" spans="1:17" ht="15.75">
      <c r="A77" s="26" t="s">
        <v>37</v>
      </c>
      <c r="B77" s="40"/>
      <c r="C77" s="41"/>
      <c r="D77" s="50">
        <v>55</v>
      </c>
      <c r="E77" s="41"/>
      <c r="F77" s="42">
        <v>55</v>
      </c>
      <c r="G77" s="30"/>
      <c r="H77" s="39"/>
      <c r="I77" s="41"/>
      <c r="J77" s="30">
        <v>20</v>
      </c>
      <c r="K77" s="41"/>
      <c r="L77" s="42">
        <v>20</v>
      </c>
      <c r="M77" s="30"/>
      <c r="N77" s="39"/>
      <c r="O77" s="43"/>
      <c r="P77" s="44"/>
      <c r="Q77" s="45"/>
    </row>
    <row r="78" spans="1:17" ht="15.75">
      <c r="A78" s="21"/>
      <c r="B78" s="36"/>
      <c r="C78" s="37"/>
      <c r="D78" s="49"/>
      <c r="E78" s="37"/>
      <c r="F78" s="38"/>
      <c r="G78" s="25"/>
      <c r="H78" s="39"/>
      <c r="I78" s="37"/>
      <c r="J78" s="25"/>
      <c r="K78" s="37"/>
      <c r="L78" s="38"/>
      <c r="M78" s="25"/>
      <c r="N78" s="39"/>
      <c r="O78" s="37">
        <f>D79+J79</f>
        <v>61</v>
      </c>
      <c r="P78" s="38" t="s">
        <v>63</v>
      </c>
      <c r="Q78" s="25">
        <f>F79+L79</f>
        <v>61</v>
      </c>
    </row>
    <row r="79" spans="1:17" ht="15.75">
      <c r="A79" s="26" t="s">
        <v>38</v>
      </c>
      <c r="B79" s="40"/>
      <c r="C79" s="41"/>
      <c r="D79" s="50">
        <v>42</v>
      </c>
      <c r="E79" s="41"/>
      <c r="F79" s="42">
        <v>42</v>
      </c>
      <c r="G79" s="30"/>
      <c r="H79" s="39"/>
      <c r="I79" s="41"/>
      <c r="J79" s="30">
        <v>19</v>
      </c>
      <c r="K79" s="41"/>
      <c r="L79" s="42">
        <v>19</v>
      </c>
      <c r="M79" s="30"/>
      <c r="N79" s="39"/>
      <c r="O79" s="41"/>
      <c r="P79" s="42"/>
      <c r="Q79" s="30"/>
    </row>
    <row r="80" spans="1:17" ht="15.75">
      <c r="A80" s="21"/>
      <c r="B80" s="36"/>
      <c r="C80" s="37"/>
      <c r="D80" s="49"/>
      <c r="E80" s="37"/>
      <c r="F80" s="38"/>
      <c r="G80" s="25"/>
      <c r="H80" s="39"/>
      <c r="I80" s="37"/>
      <c r="J80" s="25"/>
      <c r="K80" s="37"/>
      <c r="L80" s="38"/>
      <c r="M80" s="25"/>
      <c r="N80" s="39"/>
      <c r="O80" s="37">
        <f>D81+J81</f>
        <v>99</v>
      </c>
      <c r="P80" s="38" t="s">
        <v>63</v>
      </c>
      <c r="Q80" s="25">
        <f>F81+L81</f>
        <v>99</v>
      </c>
    </row>
    <row r="81" spans="1:17" ht="15.75">
      <c r="A81" s="26" t="s">
        <v>39</v>
      </c>
      <c r="B81" s="40"/>
      <c r="C81" s="41"/>
      <c r="D81" s="50">
        <v>96</v>
      </c>
      <c r="E81" s="41"/>
      <c r="F81" s="42">
        <v>96</v>
      </c>
      <c r="G81" s="30"/>
      <c r="H81" s="39"/>
      <c r="I81" s="41"/>
      <c r="J81" s="30">
        <v>3</v>
      </c>
      <c r="K81" s="41"/>
      <c r="L81" s="42">
        <v>3</v>
      </c>
      <c r="M81" s="30"/>
      <c r="N81" s="39"/>
      <c r="O81" s="43"/>
      <c r="P81" s="44"/>
      <c r="Q81" s="45"/>
    </row>
    <row r="82" spans="1:17" ht="15.75">
      <c r="A82" s="21"/>
      <c r="B82" s="36"/>
      <c r="C82" s="37"/>
      <c r="D82" s="49"/>
      <c r="E82" s="37"/>
      <c r="F82" s="38"/>
      <c r="G82" s="25"/>
      <c r="H82" s="39"/>
      <c r="I82" s="37"/>
      <c r="J82" s="25"/>
      <c r="K82" s="37"/>
      <c r="L82" s="38"/>
      <c r="M82" s="25"/>
      <c r="N82" s="39"/>
      <c r="O82" s="37">
        <f>D83+J83</f>
        <v>72</v>
      </c>
      <c r="P82" s="38" t="s">
        <v>63</v>
      </c>
      <c r="Q82" s="25">
        <f>F83+L83</f>
        <v>72</v>
      </c>
    </row>
    <row r="83" spans="1:17" ht="15.75">
      <c r="A83" s="26" t="s">
        <v>40</v>
      </c>
      <c r="B83" s="40"/>
      <c r="C83" s="41"/>
      <c r="D83" s="50">
        <v>0</v>
      </c>
      <c r="E83" s="41"/>
      <c r="F83" s="42">
        <v>0</v>
      </c>
      <c r="G83" s="30"/>
      <c r="H83" s="39"/>
      <c r="I83" s="41"/>
      <c r="J83" s="30">
        <v>72</v>
      </c>
      <c r="K83" s="41"/>
      <c r="L83" s="42">
        <v>72</v>
      </c>
      <c r="M83" s="30"/>
      <c r="N83" s="39"/>
      <c r="O83" s="41"/>
      <c r="P83" s="42"/>
      <c r="Q83" s="30"/>
    </row>
    <row r="84" spans="1:17" ht="15.75">
      <c r="A84" s="21"/>
      <c r="B84" s="36"/>
      <c r="C84" s="37"/>
      <c r="D84" s="49"/>
      <c r="E84" s="37"/>
      <c r="F84" s="38"/>
      <c r="G84" s="25"/>
      <c r="H84" s="39"/>
      <c r="I84" s="37"/>
      <c r="J84" s="25"/>
      <c r="K84" s="37"/>
      <c r="L84" s="38"/>
      <c r="M84" s="25"/>
      <c r="N84" s="39"/>
      <c r="O84" s="37">
        <f>D85+J85</f>
        <v>31</v>
      </c>
      <c r="P84" s="38" t="s">
        <v>63</v>
      </c>
      <c r="Q84" s="25">
        <f>F85+L85</f>
        <v>31</v>
      </c>
    </row>
    <row r="85" spans="1:17" ht="15.75">
      <c r="A85" s="26" t="s">
        <v>41</v>
      </c>
      <c r="B85" s="40"/>
      <c r="C85" s="41"/>
      <c r="D85" s="50">
        <v>11</v>
      </c>
      <c r="E85" s="41"/>
      <c r="F85" s="42">
        <v>11</v>
      </c>
      <c r="G85" s="30"/>
      <c r="H85" s="39"/>
      <c r="I85" s="41"/>
      <c r="J85" s="30">
        <v>20</v>
      </c>
      <c r="K85" s="41"/>
      <c r="L85" s="42">
        <v>20</v>
      </c>
      <c r="M85" s="30"/>
      <c r="N85" s="39"/>
      <c r="O85" s="43"/>
      <c r="P85" s="44"/>
      <c r="Q85" s="45"/>
    </row>
    <row r="86" spans="1:17" ht="15.75">
      <c r="A86" s="21"/>
      <c r="B86" s="36"/>
      <c r="C86" s="37"/>
      <c r="D86" s="49"/>
      <c r="E86" s="37"/>
      <c r="F86" s="38"/>
      <c r="G86" s="25"/>
      <c r="H86" s="39"/>
      <c r="I86" s="37"/>
      <c r="J86" s="25"/>
      <c r="K86" s="37"/>
      <c r="L86" s="38"/>
      <c r="M86" s="25"/>
      <c r="N86" s="39"/>
      <c r="O86" s="37">
        <f>D87+J87</f>
        <v>14</v>
      </c>
      <c r="P86" s="38" t="s">
        <v>63</v>
      </c>
      <c r="Q86" s="25">
        <f>F87+L87</f>
        <v>14</v>
      </c>
    </row>
    <row r="87" spans="1:17" ht="15.75">
      <c r="A87" s="26" t="s">
        <v>42</v>
      </c>
      <c r="B87" s="40"/>
      <c r="C87" s="41"/>
      <c r="D87" s="50">
        <v>14</v>
      </c>
      <c r="E87" s="41"/>
      <c r="F87" s="42">
        <v>14</v>
      </c>
      <c r="G87" s="30"/>
      <c r="H87" s="39"/>
      <c r="I87" s="41"/>
      <c r="J87" s="30">
        <v>0</v>
      </c>
      <c r="K87" s="41"/>
      <c r="L87" s="42">
        <v>0</v>
      </c>
      <c r="M87" s="30"/>
      <c r="N87" s="39"/>
      <c r="O87" s="41"/>
      <c r="P87" s="42"/>
      <c r="Q87" s="30"/>
    </row>
    <row r="88" spans="1:17" ht="15.75">
      <c r="A88" s="21" t="s">
        <v>66</v>
      </c>
      <c r="B88" s="36"/>
      <c r="C88" s="43"/>
      <c r="D88" s="51"/>
      <c r="E88" s="43"/>
      <c r="F88" s="44"/>
      <c r="G88" s="45"/>
      <c r="H88" s="39"/>
      <c r="I88" s="43"/>
      <c r="J88" s="45"/>
      <c r="K88" s="43"/>
      <c r="L88" s="44"/>
      <c r="M88" s="45"/>
      <c r="N88" s="39"/>
      <c r="O88" s="37">
        <v>2</v>
      </c>
      <c r="P88" s="38" t="s">
        <v>63</v>
      </c>
      <c r="Q88" s="25">
        <v>2</v>
      </c>
    </row>
    <row r="89" spans="1:17" ht="15.75">
      <c r="A89" s="26" t="s">
        <v>67</v>
      </c>
      <c r="B89" s="40"/>
      <c r="C89" s="43"/>
      <c r="D89" s="51">
        <v>2</v>
      </c>
      <c r="E89" s="43"/>
      <c r="F89" s="44">
        <v>2</v>
      </c>
      <c r="G89" s="45"/>
      <c r="H89" s="39"/>
      <c r="I89" s="43"/>
      <c r="J89" s="45"/>
      <c r="K89" s="43"/>
      <c r="L89" s="44"/>
      <c r="M89" s="45"/>
      <c r="N89" s="39"/>
      <c r="O89" s="43"/>
      <c r="P89" s="44"/>
      <c r="Q89" s="45"/>
    </row>
    <row r="90" spans="1:17" ht="16.5">
      <c r="A90" s="21"/>
      <c r="B90" s="36"/>
      <c r="C90" s="37"/>
      <c r="D90" s="49"/>
      <c r="E90" s="37"/>
      <c r="F90" s="38"/>
      <c r="G90" s="25"/>
      <c r="H90" s="39"/>
      <c r="I90" s="37"/>
      <c r="J90" s="25"/>
      <c r="K90" s="37"/>
      <c r="L90" s="38"/>
      <c r="M90" s="25"/>
      <c r="N90" s="39"/>
      <c r="O90" s="53">
        <f>SUM(O70:O89)</f>
        <v>529</v>
      </c>
      <c r="P90" s="54" t="s">
        <v>63</v>
      </c>
      <c r="Q90" s="55">
        <f>Q70+Q72+Q74+Q76+Q78+Q80+Q82+Q84+Q86+Q88</f>
        <v>529</v>
      </c>
    </row>
    <row r="91" spans="1:17" ht="15.75">
      <c r="A91" s="26" t="s">
        <v>44</v>
      </c>
      <c r="B91" s="40"/>
      <c r="C91" s="41"/>
      <c r="D91" s="50">
        <f>SUM(D71:D90)</f>
        <v>318</v>
      </c>
      <c r="E91" s="41"/>
      <c r="F91" s="42"/>
      <c r="G91" s="30"/>
      <c r="H91" s="39"/>
      <c r="I91" s="41"/>
      <c r="J91" s="30">
        <f>SUM(J71:J90)</f>
        <v>211</v>
      </c>
      <c r="K91" s="41"/>
      <c r="L91" s="42"/>
      <c r="M91" s="30"/>
      <c r="N91" s="39"/>
      <c r="O91" s="41"/>
      <c r="P91" s="42"/>
      <c r="Q91" s="30"/>
    </row>
    <row r="94" spans="1:2" ht="15.75">
      <c r="A94" s="82"/>
      <c r="B94" s="82"/>
    </row>
    <row r="95" spans="1:2" ht="15.75">
      <c r="A95" s="82"/>
      <c r="B95" s="82"/>
    </row>
  </sheetData>
  <sheetProtection/>
  <mergeCells count="82">
    <mergeCell ref="K54:L55"/>
    <mergeCell ref="M54:N55"/>
    <mergeCell ref="E56:F57"/>
    <mergeCell ref="G56:H57"/>
    <mergeCell ref="I56:J57"/>
    <mergeCell ref="K56:L57"/>
    <mergeCell ref="M56:N57"/>
    <mergeCell ref="K48:L49"/>
    <mergeCell ref="M48:N49"/>
    <mergeCell ref="K50:L51"/>
    <mergeCell ref="M50:N51"/>
    <mergeCell ref="K52:L53"/>
    <mergeCell ref="M52:N53"/>
    <mergeCell ref="K42:L43"/>
    <mergeCell ref="M42:N43"/>
    <mergeCell ref="K44:L45"/>
    <mergeCell ref="M44:N45"/>
    <mergeCell ref="K46:L47"/>
    <mergeCell ref="M46:N47"/>
    <mergeCell ref="I48:J49"/>
    <mergeCell ref="I50:J51"/>
    <mergeCell ref="I52:J53"/>
    <mergeCell ref="I54:J55"/>
    <mergeCell ref="K36:L37"/>
    <mergeCell ref="M36:N37"/>
    <mergeCell ref="K38:L39"/>
    <mergeCell ref="M38:N39"/>
    <mergeCell ref="K40:L41"/>
    <mergeCell ref="M40:N41"/>
    <mergeCell ref="G48:H49"/>
    <mergeCell ref="G50:H51"/>
    <mergeCell ref="G52:H53"/>
    <mergeCell ref="G54:H55"/>
    <mergeCell ref="I36:J37"/>
    <mergeCell ref="I38:J39"/>
    <mergeCell ref="I40:J41"/>
    <mergeCell ref="I42:J43"/>
    <mergeCell ref="I44:J45"/>
    <mergeCell ref="I46:J47"/>
    <mergeCell ref="E48:F49"/>
    <mergeCell ref="E50:F51"/>
    <mergeCell ref="E52:F53"/>
    <mergeCell ref="E54:F55"/>
    <mergeCell ref="G36:H37"/>
    <mergeCell ref="G38:H39"/>
    <mergeCell ref="G40:H41"/>
    <mergeCell ref="G42:H43"/>
    <mergeCell ref="G44:H45"/>
    <mergeCell ref="G46:H47"/>
    <mergeCell ref="E36:F37"/>
    <mergeCell ref="E38:F39"/>
    <mergeCell ref="E40:F41"/>
    <mergeCell ref="E42:F43"/>
    <mergeCell ref="E44:F45"/>
    <mergeCell ref="E46:F47"/>
    <mergeCell ref="C48:D49"/>
    <mergeCell ref="C50:D51"/>
    <mergeCell ref="C52:D53"/>
    <mergeCell ref="C54:D55"/>
    <mergeCell ref="C56:D57"/>
    <mergeCell ref="C36:D37"/>
    <mergeCell ref="C38:D39"/>
    <mergeCell ref="C40:D41"/>
    <mergeCell ref="C42:D43"/>
    <mergeCell ref="C44:D45"/>
    <mergeCell ref="A1:Q1"/>
    <mergeCell ref="A2:Q2"/>
    <mergeCell ref="A3:Q3"/>
    <mergeCell ref="A32:Q32"/>
    <mergeCell ref="F5:P5"/>
    <mergeCell ref="C46:D47"/>
    <mergeCell ref="C35:D35"/>
    <mergeCell ref="E35:F35"/>
    <mergeCell ref="G35:H35"/>
    <mergeCell ref="I35:J35"/>
    <mergeCell ref="P6:Q6"/>
    <mergeCell ref="M35:N35"/>
    <mergeCell ref="O34:Q34"/>
    <mergeCell ref="C34:F34"/>
    <mergeCell ref="G34:J34"/>
    <mergeCell ref="K34:N34"/>
    <mergeCell ref="K35:L35"/>
  </mergeCells>
  <printOptions/>
  <pageMargins left="0.7874015748031497" right="0.7874015748031497" top="0.98425196850393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с.п.Хатанга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Александра Игнатова</cp:lastModifiedBy>
  <cp:lastPrinted>2015-07-08T07:25:32Z</cp:lastPrinted>
  <dcterms:created xsi:type="dcterms:W3CDTF">2009-06-24T02:22:57Z</dcterms:created>
  <dcterms:modified xsi:type="dcterms:W3CDTF">2018-05-08T06:55:09Z</dcterms:modified>
  <cp:category/>
  <cp:version/>
  <cp:contentType/>
  <cp:contentStatus/>
</cp:coreProperties>
</file>